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vanzament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<sst xmlns="http://schemas.openxmlformats.org/spreadsheetml/2006/main" count="32" uniqueCount="32">
  <si>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Controllo dell'avanzamento</t>
  </si>
  <si>
    <t xml:space="preserve">Il cantiere, capitolo 24. Compila le celle su fondo giallo: il resto si calcola da solo.</t>
  </si>
  <si>
    <t xml:space="preserve">Budget alla fine (BAC)</t>
  </si>
  <si>
    <t xml:space="preserve">valore totale del lavoro previsto, a preventivo</t>
  </si>
  <si>
    <t xml:space="preserve">Mese</t>
  </si>
  <si>
    <t xml:space="preserve">PV
valore pianificato</t>
  </si>
  <si>
    <t xml:space="preserve">EV
valore realizzato</t>
  </si>
  <si>
    <t xml:space="preserve">AC
costo effettivo</t>
  </si>
  <si>
    <t xml:space="preserve">CV
scostamento costo</t>
  </si>
  <si>
    <t xml:space="preserve">SV
scostamento tempo</t>
  </si>
  <si>
    <t xml:space="preserve">CPI</t>
  </si>
  <si>
    <t xml:space="preserve">SPI</t>
  </si>
  <si>
    <t xml:space="preserve">Alla data di stato</t>
  </si>
  <si>
    <t xml:space="preserve">Ultimo mese rilevato</t>
  </si>
  <si>
    <t xml:space="preserve">Valore realizzato (EV)</t>
  </si>
  <si>
    <t xml:space="preserve">quanto valeva, a budget, il lavoro eseguito</t>
  </si>
  <si>
    <t xml:space="preserve">Costo effettivo (AC)</t>
  </si>
  <si>
    <t xml:space="preserve">quanto si è speso per eseguirlo</t>
  </si>
  <si>
    <t xml:space="preserve">Indice di costo (CPI)</t>
  </si>
  <si>
    <t xml:space="preserve">sotto 1 si spende più di quanto si produce</t>
  </si>
  <si>
    <t xml:space="preserve">Indice di tempo (SPI)</t>
  </si>
  <si>
    <t xml:space="preserve">sotto 1 si produce meno del previsto</t>
  </si>
  <si>
    <t xml:space="preserve">Previsione a finire</t>
  </si>
  <si>
    <t xml:space="preserve">Scostamento occasionale</t>
  </si>
  <si>
    <t xml:space="preserve">il lavoro residuo costerà quanto preventivato</t>
  </si>
  <si>
    <t xml:space="preserve">Prosegue lo scostamento di costo</t>
  </si>
  <si>
    <t xml:space="preserve">si continua con l'efficienza rilevata finora</t>
  </si>
  <si>
    <t xml:space="preserve">Proseguono costo e tempo</t>
  </si>
  <si>
    <t xml:space="preserve">il recupero del ritardo costa a sua volta</t>
  </si>
  <si>
    <t xml:space="preserve">Efficienza da recuperare (TCPI)</t>
  </si>
  <si>
    <t xml:space="preserve">quanto valore occorre produrre per ogni euro speso da qui alla fine, per chiudere nel budget</t>
  </si>
  <si>
    <t xml:space="preserve">Se il TCPI supera l'indice mai raggiunto finora, il rientro nel budget non è un obiettivo raggiungibile: è una decisione da portare al committente.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</si>
</sst>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\(#,##0&quot; €)&quot;;\-"/>
    <numFmt numFmtId="166" formatCode="0.0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A1A1A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6CC"/>
        <bgColor rgb="FFFFFFFF"/>
      </patternFill>
    </fill>
    <fill>
      <patternFill patternType="solid">
        <fgColor rgb="FF2B2B2B"/>
        <bgColor rgb="FF1A1A1A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BE4B48"/>
      <rgbColor rgb="FFFFF6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8B855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1A1A1A"/>
      <rgbColor rgb="FF993300"/>
      <rgbColor rgb="FF993366"/>
      <rgbColor rgb="FF333399"/>
      <rgbColor rgb="FF2B2B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Valore pianificato, valore realizzato, costo effettivo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Avanzamento!B6</c:f>
              <c:strCache>
                <c:ptCount val="1"/>
                <c:pt idx="0">
                  <c:v>PV
valore pianificato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Avanzamento!$A$7:$A$18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Avanzamento!$B$7:$B$18</c:f>
              <c:numCache>
                <c:formatCode>#,##0" €";\(#,##0" €)";\-</c:formatCode>
                <c:ptCount val="12"/>
                <c:pt idx="0">
                  <c:v>37200</c:v>
                </c:pt>
                <c:pt idx="1">
                  <c:v>105400</c:v>
                </c:pt>
                <c:pt idx="2">
                  <c:v>210800</c:v>
                </c:pt>
                <c:pt idx="3">
                  <c:v>341000</c:v>
                </c:pt>
                <c:pt idx="4">
                  <c:v>483600</c:v>
                </c:pt>
                <c:pt idx="5">
                  <c:v>632400</c:v>
                </c:pt>
                <c:pt idx="6">
                  <c:v>775000</c:v>
                </c:pt>
                <c:pt idx="7">
                  <c:v>899000</c:v>
                </c:pt>
                <c:pt idx="8">
                  <c:v>1004400</c:v>
                </c:pt>
                <c:pt idx="9">
                  <c:v>1097400</c:v>
                </c:pt>
                <c:pt idx="10">
                  <c:v>1178000</c:v>
                </c:pt>
                <c:pt idx="11">
                  <c:v>1240000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Avanzamento!C6</c:f>
              <c:strCache>
                <c:ptCount val="1"/>
                <c:pt idx="0">
                  <c:v>EV
valore realizzato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Avanzamento!$A$7:$A$18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Avanzamento!$C$7:$C$18</c:f>
              <c:numCache>
                <c:formatCode>#,##0" €";\(#,##0" €)";\-</c:formatCode>
                <c:ptCount val="12"/>
                <c:pt idx="0">
                  <c:v>34720</c:v>
                </c:pt>
                <c:pt idx="1">
                  <c:v>96720</c:v>
                </c:pt>
                <c:pt idx="2">
                  <c:v>186000</c:v>
                </c:pt>
                <c:pt idx="3">
                  <c:v>295120</c:v>
                </c:pt>
                <c:pt idx="4">
                  <c:v>416640</c:v>
                </c:pt>
                <c:pt idx="5">
                  <c:v>545600</c:v>
                </c:pt>
                <c:pt idx="6">
                  <c:v>677040</c:v>
                </c:pt>
                <c:pt idx="7">
                  <c:v>798560</c:v>
                </c:pt>
                <c:pt idx="8">
                  <c:v>910160</c:v>
                </c:pt>
                <c:pt idx="9">
                  <c:v>1011840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Avanzamento!D6</c:f>
              <c:strCache>
                <c:ptCount val="1"/>
                <c:pt idx="0">
                  <c:v>AC
costo effettivo</c:v>
                </c:pt>
              </c:strCache>
            </c:strRef>
          </c:tx>
          <c:spPr>
            <a:solidFill>
              <a:srgbClr val="98b855"/>
            </a:solidFill>
            <a:ln w="28440">
              <a:solidFill>
                <a:srgbClr val="98b85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Avanzamento!$A$7:$A$18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Avanzamento!$D$7:$D$18</c:f>
              <c:numCache>
                <c:formatCode>#,##0" €";\(#,##0" €)";\-</c:formatCode>
                <c:ptCount val="12"/>
                <c:pt idx="0">
                  <c:v>38440</c:v>
                </c:pt>
                <c:pt idx="1">
                  <c:v>107880</c:v>
                </c:pt>
                <c:pt idx="2">
                  <c:v>208320</c:v>
                </c:pt>
                <c:pt idx="3">
                  <c:v>329840</c:v>
                </c:pt>
                <c:pt idx="4">
                  <c:v>466280</c:v>
                </c:pt>
                <c:pt idx="5">
                  <c:v>612560</c:v>
                </c:pt>
                <c:pt idx="6">
                  <c:v>760120</c:v>
                </c:pt>
                <c:pt idx="7">
                  <c:v>894040</c:v>
                </c:pt>
                <c:pt idx="8">
                  <c:v>1015560</c:v>
                </c:pt>
                <c:pt idx="9">
                  <c:v>1124680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56509975"/>
        <c:axId val="22694439"/>
      </c:lineChart>
      <c:catAx>
        <c:axId val="5650997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2694439"/>
        <c:crosses val="autoZero"/>
        <c:auto val="1"/>
        <c:lblAlgn val="ctr"/>
        <c:lblOffset val="100"/>
        <c:noMultiLvlLbl val="0"/>
      </c:catAx>
      <c:valAx>
        <c:axId val="226944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\(#,##0&quot; €)&quot;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650997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5</xdr:row>
      <xdr:rowOff>0</xdr:rowOff>
    </xdr:from>
    <xdr:to>
      <xdr:col>18</xdr:col>
      <xdr:colOff>255960</xdr:colOff>
      <xdr:row>19</xdr:row>
      <xdr:rowOff>79200</xdr:rowOff>
    </xdr:to>
    <xdr:graphicFrame>
      <xdr:nvGraphicFramePr>
        <xdr:cNvPr id="0" name="Chart 1"/>
        <xdr:cNvGraphicFramePr/>
      </xdr:nvGraphicFramePr>
      <xdr:xfrm>
        <a:off x="8083080" y="1009800"/>
        <a:ext cx="5759280" cy="287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6" min="2" style="1" width="16"/>
    <col collapsed="false" customWidth="true" hidden="false" outlineLevel="0" max="8" min="7" style="1" width="9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4" customFormat="false" ht="15" hidden="false" customHeight="false" outlineLevel="0" collapsed="false">
      <c r="A4" s="4" t="s">
        <v>2</v>
      </c>
      <c r="B4" s="5" t="n">
        <v>1240000</v>
      </c>
      <c r="C4" s="3" t="s">
        <v>3</v>
      </c>
    </row>
    <row r="6" customFormat="false" ht="25.5" hidden="false" customHeight="true" outlineLevel="0" collapsed="false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</row>
    <row r="7" customFormat="false" ht="15" hidden="false" customHeight="false" outlineLevel="0" collapsed="false">
      <c r="A7" s="7" t="n">
        <v>1</v>
      </c>
      <c r="B7" s="8" t="n">
        <v>37200</v>
      </c>
      <c r="C7" s="8" t="n">
        <v>34720</v>
      </c>
      <c r="D7" s="8" t="n">
        <v>38440</v>
      </c>
      <c r="E7" s="9" t="n">
        <f aca="false">IF(N(C7)=0,"",C7-D7)</f>
        <v>-3720</v>
      </c>
      <c r="F7" s="9" t="n">
        <f aca="false">IF(N(C7)=0,"",C7-B7)</f>
        <v>-2480</v>
      </c>
      <c r="G7" s="10" t="n">
        <f aca="false">IF(N(D7)=0,"",C7/D7)</f>
        <v>0.903225806451613</v>
      </c>
      <c r="H7" s="10" t="n">
        <f aca="false">IF(N(B7)=0,"",C7/B7)</f>
        <v>0.933333333333333</v>
      </c>
    </row>
    <row r="8" customFormat="false" ht="15" hidden="false" customHeight="false" outlineLevel="0" collapsed="false">
      <c r="A8" s="7" t="n">
        <v>2</v>
      </c>
      <c r="B8" s="8" t="n">
        <v>105400</v>
      </c>
      <c r="C8" s="8" t="n">
        <v>96720</v>
      </c>
      <c r="D8" s="8" t="n">
        <v>107880</v>
      </c>
      <c r="E8" s="9" t="n">
        <f aca="false">IF(N(C8)=0,"",C8-D8)</f>
        <v>-11160</v>
      </c>
      <c r="F8" s="9" t="n">
        <f aca="false">IF(N(C8)=0,"",C8-B8)</f>
        <v>-8680</v>
      </c>
      <c r="G8" s="10" t="n">
        <f aca="false">IF(N(D8)=0,"",C8/D8)</f>
        <v>0.896551724137931</v>
      </c>
      <c r="H8" s="10" t="n">
        <f aca="false">IF(N(B8)=0,"",C8/B8)</f>
        <v>0.917647058823529</v>
      </c>
    </row>
    <row r="9" customFormat="false" ht="15" hidden="false" customHeight="false" outlineLevel="0" collapsed="false">
      <c r="A9" s="7" t="n">
        <v>3</v>
      </c>
      <c r="B9" s="8" t="n">
        <v>210800</v>
      </c>
      <c r="C9" s="8" t="n">
        <v>186000</v>
      </c>
      <c r="D9" s="8" t="n">
        <v>208320</v>
      </c>
      <c r="E9" s="9" t="n">
        <f aca="false">IF(N(C9)=0,"",C9-D9)</f>
        <v>-22320</v>
      </c>
      <c r="F9" s="9" t="n">
        <f aca="false">IF(N(C9)=0,"",C9-B9)</f>
        <v>-24800</v>
      </c>
      <c r="G9" s="10" t="n">
        <f aca="false">IF(N(D9)=0,"",C9/D9)</f>
        <v>0.892857142857143</v>
      </c>
      <c r="H9" s="10" t="n">
        <f aca="false">IF(N(B9)=0,"",C9/B9)</f>
        <v>0.882352941176471</v>
      </c>
    </row>
    <row r="10" customFormat="false" ht="15" hidden="false" customHeight="false" outlineLevel="0" collapsed="false">
      <c r="A10" s="7" t="n">
        <v>4</v>
      </c>
      <c r="B10" s="8" t="n">
        <v>341000</v>
      </c>
      <c r="C10" s="8" t="n">
        <v>295120</v>
      </c>
      <c r="D10" s="8" t="n">
        <v>329840</v>
      </c>
      <c r="E10" s="9" t="n">
        <f aca="false">IF(N(C10)=0,"",C10-D10)</f>
        <v>-34720</v>
      </c>
      <c r="F10" s="9" t="n">
        <f aca="false">IF(N(C10)=0,"",C10-B10)</f>
        <v>-45880</v>
      </c>
      <c r="G10" s="10" t="n">
        <f aca="false">IF(N(D10)=0,"",C10/D10)</f>
        <v>0.894736842105263</v>
      </c>
      <c r="H10" s="10" t="n">
        <f aca="false">IF(N(B10)=0,"",C10/B10)</f>
        <v>0.865454545454546</v>
      </c>
    </row>
    <row r="11" customFormat="false" ht="15" hidden="false" customHeight="false" outlineLevel="0" collapsed="false">
      <c r="A11" s="7" t="n">
        <v>5</v>
      </c>
      <c r="B11" s="8" t="n">
        <v>483600</v>
      </c>
      <c r="C11" s="8" t="n">
        <v>416640</v>
      </c>
      <c r="D11" s="8" t="n">
        <v>466280</v>
      </c>
      <c r="E11" s="9" t="n">
        <f aca="false">IF(N(C11)=0,"",C11-D11)</f>
        <v>-49640</v>
      </c>
      <c r="F11" s="9" t="n">
        <f aca="false">IF(N(C11)=0,"",C11-B11)</f>
        <v>-66960</v>
      </c>
      <c r="G11" s="10" t="n">
        <f aca="false">IF(N(D11)=0,"",C11/D11)</f>
        <v>0.89354036201424</v>
      </c>
      <c r="H11" s="10" t="n">
        <f aca="false">IF(N(B11)=0,"",C11/B11)</f>
        <v>0.861538461538462</v>
      </c>
    </row>
    <row r="12" customFormat="false" ht="15" hidden="false" customHeight="false" outlineLevel="0" collapsed="false">
      <c r="A12" s="7" t="n">
        <v>6</v>
      </c>
      <c r="B12" s="8" t="n">
        <v>632400</v>
      </c>
      <c r="C12" s="8" t="n">
        <v>545600</v>
      </c>
      <c r="D12" s="8" t="n">
        <v>612560</v>
      </c>
      <c r="E12" s="9" t="n">
        <f aca="false">IF(N(C12)=0,"",C12-D12)</f>
        <v>-66960</v>
      </c>
      <c r="F12" s="9" t="n">
        <f aca="false">IF(N(C12)=0,"",C12-B12)</f>
        <v>-86800</v>
      </c>
      <c r="G12" s="10" t="n">
        <f aca="false">IF(N(D12)=0,"",C12/D12)</f>
        <v>0.890688259109312</v>
      </c>
      <c r="H12" s="10" t="n">
        <f aca="false">IF(N(B12)=0,"",C12/B12)</f>
        <v>0.862745098039216</v>
      </c>
    </row>
    <row r="13" customFormat="false" ht="15" hidden="false" customHeight="false" outlineLevel="0" collapsed="false">
      <c r="A13" s="7" t="n">
        <v>7</v>
      </c>
      <c r="B13" s="8" t="n">
        <v>775000</v>
      </c>
      <c r="C13" s="8" t="n">
        <v>677040</v>
      </c>
      <c r="D13" s="8" t="n">
        <v>760120</v>
      </c>
      <c r="E13" s="9" t="n">
        <f aca="false">IF(N(C13)=0,"",C13-D13)</f>
        <v>-83080</v>
      </c>
      <c r="F13" s="9" t="n">
        <f aca="false">IF(N(C13)=0,"",C13-B13)</f>
        <v>-97960</v>
      </c>
      <c r="G13" s="10" t="n">
        <f aca="false">IF(N(D13)=0,"",C13/D13)</f>
        <v>0.890701468189233</v>
      </c>
      <c r="H13" s="10" t="n">
        <f aca="false">IF(N(B13)=0,"",C13/B13)</f>
        <v>0.8736</v>
      </c>
    </row>
    <row r="14" customFormat="false" ht="15" hidden="false" customHeight="false" outlineLevel="0" collapsed="false">
      <c r="A14" s="7" t="n">
        <v>8</v>
      </c>
      <c r="B14" s="8" t="n">
        <v>899000</v>
      </c>
      <c r="C14" s="8" t="n">
        <v>798560</v>
      </c>
      <c r="D14" s="8" t="n">
        <v>894040</v>
      </c>
      <c r="E14" s="9" t="n">
        <f aca="false">IF(N(C14)=0,"",C14-D14)</f>
        <v>-95480</v>
      </c>
      <c r="F14" s="9" t="n">
        <f aca="false">IF(N(C14)=0,"",C14-B14)</f>
        <v>-100440</v>
      </c>
      <c r="G14" s="10" t="n">
        <f aca="false">IF(N(D14)=0,"",C14/D14)</f>
        <v>0.893203883495146</v>
      </c>
      <c r="H14" s="10" t="n">
        <f aca="false">IF(N(B14)=0,"",C14/B14)</f>
        <v>0.888275862068966</v>
      </c>
    </row>
    <row r="15" customFormat="false" ht="15" hidden="false" customHeight="false" outlineLevel="0" collapsed="false">
      <c r="A15" s="7" t="n">
        <v>9</v>
      </c>
      <c r="B15" s="8" t="n">
        <v>1004400</v>
      </c>
      <c r="C15" s="8" t="n">
        <v>910160</v>
      </c>
      <c r="D15" s="8" t="n">
        <v>1015560</v>
      </c>
      <c r="E15" s="9" t="n">
        <f aca="false">IF(N(C15)=0,"",C15-D15)</f>
        <v>-105400</v>
      </c>
      <c r="F15" s="9" t="n">
        <f aca="false">IF(N(C15)=0,"",C15-B15)</f>
        <v>-94240</v>
      </c>
      <c r="G15" s="10" t="n">
        <f aca="false">IF(N(D15)=0,"",C15/D15)</f>
        <v>0.896214896214896</v>
      </c>
      <c r="H15" s="10" t="n">
        <f aca="false">IF(N(B15)=0,"",C15/B15)</f>
        <v>0.906172839506173</v>
      </c>
    </row>
    <row r="16" customFormat="false" ht="15" hidden="false" customHeight="false" outlineLevel="0" collapsed="false">
      <c r="A16" s="7" t="n">
        <v>10</v>
      </c>
      <c r="B16" s="8" t="n">
        <v>1097400</v>
      </c>
      <c r="C16" s="8" t="n">
        <v>1011840</v>
      </c>
      <c r="D16" s="8" t="n">
        <v>1124680</v>
      </c>
      <c r="E16" s="9" t="n">
        <f aca="false">IF(N(C16)=0,"",C16-D16)</f>
        <v>-112840</v>
      </c>
      <c r="F16" s="9" t="n">
        <f aca="false">IF(N(C16)=0,"",C16-B16)</f>
        <v>-85560</v>
      </c>
      <c r="G16" s="10" t="n">
        <f aca="false">IF(N(D16)=0,"",C16/D16)</f>
        <v>0.899669239250276</v>
      </c>
      <c r="H16" s="10" t="n">
        <f aca="false">IF(N(B16)=0,"",C16/B16)</f>
        <v>0.922033898305085</v>
      </c>
    </row>
    <row r="17" customFormat="false" ht="15" hidden="false" customHeight="false" outlineLevel="0" collapsed="false">
      <c r="A17" s="7" t="n">
        <v>11</v>
      </c>
      <c r="B17" s="8" t="n">
        <v>1178000</v>
      </c>
      <c r="C17" s="8"/>
      <c r="D17" s="8"/>
      <c r="E17" s="9" t="str">
        <f aca="false">IF(N(C17)=0,"",C17-D17)</f>
        <v/>
      </c>
      <c r="F17" s="9" t="str">
        <f aca="false">IF(N(C17)=0,"",C17-B17)</f>
        <v/>
      </c>
      <c r="G17" s="10" t="str">
        <f aca="false">IF(N(D17)=0,"",C17/D17)</f>
        <v/>
      </c>
      <c r="H17" s="10" t="n">
        <f aca="false">IF(N(B17)=0,"",C17/B17)</f>
        <v>0</v>
      </c>
    </row>
    <row r="18" customFormat="false" ht="15" hidden="false" customHeight="false" outlineLevel="0" collapsed="false">
      <c r="A18" s="7" t="n">
        <v>12</v>
      </c>
      <c r="B18" s="8" t="n">
        <v>1240000</v>
      </c>
      <c r="C18" s="8"/>
      <c r="D18" s="8"/>
      <c r="E18" s="9" t="str">
        <f aca="false">IF(N(C18)=0,"",C18-D18)</f>
        <v/>
      </c>
      <c r="F18" s="9" t="str">
        <f aca="false">IF(N(C18)=0,"",C18-B18)</f>
        <v/>
      </c>
      <c r="G18" s="10" t="str">
        <f aca="false">IF(N(D18)=0,"",C18/D18)</f>
        <v/>
      </c>
      <c r="H18" s="10" t="n">
        <f aca="false">IF(N(B18)=0,"",C18/B18)</f>
        <v>0</v>
      </c>
    </row>
    <row r="21" customFormat="false" ht="15" hidden="false" customHeight="false" outlineLevel="0" collapsed="false">
      <c r="A21" s="4" t="s">
        <v>12</v>
      </c>
    </row>
    <row r="22" customFormat="false" ht="15" hidden="false" customHeight="false" outlineLevel="0" collapsed="false">
      <c r="A22" s="1" t="s">
        <v>13</v>
      </c>
      <c r="B22" s="11" t="n">
        <v>10</v>
      </c>
    </row>
    <row r="23" customFormat="false" ht="15" hidden="false" customHeight="false" outlineLevel="0" collapsed="false">
      <c r="A23" s="12" t="s">
        <v>14</v>
      </c>
      <c r="B23" s="13" t="n">
        <f aca="false">INDEX(C7:C18,$B$22)</f>
        <v>1011840</v>
      </c>
      <c r="C23" s="3" t="s">
        <v>15</v>
      </c>
    </row>
    <row r="24" customFormat="false" ht="15" hidden="false" customHeight="false" outlineLevel="0" collapsed="false">
      <c r="A24" s="12" t="s">
        <v>16</v>
      </c>
      <c r="B24" s="13" t="n">
        <f aca="false">INDEX(D7:D18,$B$22)</f>
        <v>1124680</v>
      </c>
      <c r="C24" s="3" t="s">
        <v>17</v>
      </c>
    </row>
    <row r="25" customFormat="false" ht="15" hidden="false" customHeight="false" outlineLevel="0" collapsed="false">
      <c r="A25" s="12" t="s">
        <v>18</v>
      </c>
      <c r="B25" s="14" t="n">
        <f aca="false">INDEX(G7:G18,$B$22)</f>
        <v>0.899669239250276</v>
      </c>
      <c r="C25" s="3" t="s">
        <v>19</v>
      </c>
    </row>
    <row r="26" customFormat="false" ht="15" hidden="false" customHeight="false" outlineLevel="0" collapsed="false">
      <c r="A26" s="12" t="s">
        <v>20</v>
      </c>
      <c r="B26" s="14" t="n">
        <f aca="false">INDEX(H7:H18,$B$22)</f>
        <v>0.922033898305085</v>
      </c>
      <c r="C26" s="3" t="s">
        <v>21</v>
      </c>
    </row>
    <row r="28" customFormat="false" ht="15" hidden="false" customHeight="false" outlineLevel="0" collapsed="false">
      <c r="A28" s="4" t="s">
        <v>22</v>
      </c>
    </row>
    <row r="29" customFormat="false" ht="15" hidden="false" customHeight="false" outlineLevel="0" collapsed="false">
      <c r="A29" s="12" t="s">
        <v>23</v>
      </c>
      <c r="B29" s="13" t="n">
        <f aca="false">B24+($B$4-B23)</f>
        <v>1352840</v>
      </c>
      <c r="C29" s="3" t="s">
        <v>24</v>
      </c>
    </row>
    <row r="30" customFormat="false" ht="15" hidden="false" customHeight="false" outlineLevel="0" collapsed="false">
      <c r="A30" s="12" t="s">
        <v>25</v>
      </c>
      <c r="B30" s="13" t="n">
        <f aca="false">$B$4/B25</f>
        <v>1378284.31372549</v>
      </c>
      <c r="C30" s="3" t="s">
        <v>26</v>
      </c>
    </row>
    <row r="31" customFormat="false" ht="15" hidden="false" customHeight="false" outlineLevel="0" collapsed="false">
      <c r="A31" s="12" t="s">
        <v>27</v>
      </c>
      <c r="B31" s="13" t="n">
        <f aca="false">B24+($B$4-B23)/(B25*B26)</f>
        <v>1399728.7961361</v>
      </c>
      <c r="C31" s="3" t="s">
        <v>28</v>
      </c>
    </row>
    <row r="33" customFormat="false" ht="15" hidden="false" customHeight="false" outlineLevel="0" collapsed="false">
      <c r="A33" s="4" t="s">
        <v>29</v>
      </c>
      <c r="B33" s="14" t="n">
        <f aca="false">($B$4-B23)/($B$4-B24)</f>
        <v>1.97849462365591</v>
      </c>
      <c r="C33" s="3" t="s">
        <v>30</v>
      </c>
    </row>
    <row r="35" customFormat="false" ht="15" hidden="false" customHeight="false" outlineLevel="0" collapsed="false">
      <c r="A35" s="3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AppVersion>15.0000</AppVersion>
  <Company>Edizioni Glyphe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2026-09-02T10:24:03Z</dcterms:created>
  <dc:creator>Andrea Lucio Posteraro</dc:creator>
  <dc:description>Valore realizzato: le tre grandezze, gli indici di efficienza mese per mese, le previsioni a finire. Caso studio del capitolo 24.</dc:description>
  <dc:language>it-IT</dc:language>
  <cp:lastModifiedBy>Andrea Lucio Posteraro</cp:lastModifiedBy>
  <dcterms:modified xsi:type="dcterms:W3CDTF">2026-09-03T18:01:45Z</dcterms:modified>
  <cp:revision>2</cp:revision>
  <dc:subject>Il Cantiere — Progetto e Calcolo, volume 4</dc:subject>
  <dc:title>EVM-01 · Controllo dell'avanzamento</dc:title>
  <cp:keywords>EVM-01; cantiere; project management; Edizioni Glyphe</cp:keywords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